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95" windowHeight="12525"/>
  </bookViews>
  <sheets>
    <sheet name="marek" sheetId="1" r:id="rId1"/>
    <sheet name="zdeni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27" i="1"/>
  <c r="K27"/>
  <c r="L26"/>
  <c r="K26"/>
  <c r="S5"/>
  <c r="R5"/>
  <c r="S4"/>
  <c r="R4"/>
  <c r="S8"/>
  <c r="R8"/>
  <c r="L30"/>
  <c r="K30"/>
  <c r="R33" i="2"/>
  <c r="S33" s="1"/>
  <c r="S3"/>
  <c r="R3"/>
  <c r="L25"/>
  <c r="K25"/>
  <c r="M33"/>
  <c r="L33"/>
  <c r="K33"/>
  <c r="M32"/>
  <c r="K32"/>
  <c r="L31"/>
  <c r="K31"/>
  <c r="L30"/>
  <c r="K30"/>
  <c r="M29"/>
  <c r="L29"/>
  <c r="K29"/>
  <c r="M28"/>
  <c r="E28"/>
  <c r="D28"/>
  <c r="M27"/>
  <c r="L27"/>
  <c r="K27"/>
  <c r="D27"/>
  <c r="M26"/>
  <c r="K26"/>
  <c r="E26"/>
  <c r="D26"/>
  <c r="M25"/>
  <c r="E25"/>
  <c r="D25"/>
  <c r="M24"/>
  <c r="L24"/>
  <c r="K24"/>
  <c r="E23"/>
  <c r="D23"/>
  <c r="D22"/>
  <c r="E21"/>
  <c r="D21"/>
  <c r="L20"/>
  <c r="K20"/>
  <c r="K19"/>
  <c r="L18"/>
  <c r="K18"/>
  <c r="L17"/>
  <c r="K17"/>
  <c r="D17"/>
  <c r="E16"/>
  <c r="D16"/>
  <c r="L15"/>
  <c r="K15"/>
  <c r="E15"/>
  <c r="D15"/>
  <c r="K14"/>
  <c r="L13"/>
  <c r="K13"/>
  <c r="E13"/>
  <c r="D13"/>
  <c r="D12"/>
  <c r="T11"/>
  <c r="S11"/>
  <c r="R11"/>
  <c r="E11"/>
  <c r="E18" s="1"/>
  <c r="D11"/>
  <c r="T10"/>
  <c r="R10"/>
  <c r="S9"/>
  <c r="R9"/>
  <c r="L9"/>
  <c r="K9"/>
  <c r="S8"/>
  <c r="R8"/>
  <c r="K8"/>
  <c r="T7"/>
  <c r="S7"/>
  <c r="R7"/>
  <c r="L7"/>
  <c r="K7"/>
  <c r="D7"/>
  <c r="T6"/>
  <c r="L6"/>
  <c r="K6"/>
  <c r="E6"/>
  <c r="D6"/>
  <c r="T5"/>
  <c r="S5"/>
  <c r="R5"/>
  <c r="E5"/>
  <c r="D5"/>
  <c r="T4"/>
  <c r="R4"/>
  <c r="L4"/>
  <c r="K4"/>
  <c r="T3"/>
  <c r="K3"/>
  <c r="D3"/>
  <c r="T2"/>
  <c r="S2"/>
  <c r="R2"/>
  <c r="L2"/>
  <c r="K2"/>
  <c r="E2"/>
  <c r="E8" s="1"/>
  <c r="D2"/>
  <c r="D8" s="1"/>
  <c r="S12" i="1"/>
  <c r="R12"/>
  <c r="R11"/>
  <c r="S10"/>
  <c r="R10"/>
  <c r="S9"/>
  <c r="R9"/>
  <c r="S7"/>
  <c r="R7"/>
  <c r="S3"/>
  <c r="R3"/>
  <c r="S2"/>
  <c r="R2"/>
  <c r="L29"/>
  <c r="K29"/>
  <c r="L24"/>
  <c r="L13"/>
  <c r="L2"/>
  <c r="E21"/>
  <c r="E11"/>
  <c r="E2"/>
  <c r="L25"/>
  <c r="K25"/>
  <c r="L34"/>
  <c r="K34"/>
  <c r="K33"/>
  <c r="L32"/>
  <c r="K32"/>
  <c r="L31"/>
  <c r="K31"/>
  <c r="K24"/>
  <c r="L20"/>
  <c r="K20"/>
  <c r="K19"/>
  <c r="L18"/>
  <c r="K18"/>
  <c r="L17"/>
  <c r="K17"/>
  <c r="L15"/>
  <c r="K15"/>
  <c r="K14"/>
  <c r="K13"/>
  <c r="L9"/>
  <c r="K9"/>
  <c r="K8"/>
  <c r="L7"/>
  <c r="K7"/>
  <c r="L6"/>
  <c r="K6"/>
  <c r="L4"/>
  <c r="K4"/>
  <c r="K3"/>
  <c r="K2"/>
  <c r="D28"/>
  <c r="D23"/>
  <c r="D13"/>
  <c r="E28"/>
  <c r="D27"/>
  <c r="E26"/>
  <c r="D26"/>
  <c r="E25"/>
  <c r="D25"/>
  <c r="E23"/>
  <c r="D22"/>
  <c r="D21"/>
  <c r="E13"/>
  <c r="D17"/>
  <c r="E16"/>
  <c r="D16"/>
  <c r="E15"/>
  <c r="D15"/>
  <c r="D12"/>
  <c r="D11"/>
  <c r="E6"/>
  <c r="D6"/>
  <c r="E5"/>
  <c r="D5"/>
  <c r="D7"/>
  <c r="D3"/>
  <c r="D2"/>
  <c r="D18" i="2" l="1"/>
  <c r="E18" i="1"/>
  <c r="L21" i="2"/>
  <c r="R34"/>
  <c r="S34" s="1"/>
  <c r="R12"/>
  <c r="L10"/>
  <c r="E29"/>
  <c r="S12"/>
  <c r="T12"/>
  <c r="M34"/>
  <c r="L34"/>
  <c r="K34"/>
  <c r="K21"/>
  <c r="K10"/>
  <c r="D29"/>
  <c r="D29" i="1"/>
  <c r="D8"/>
  <c r="S13"/>
  <c r="R13"/>
  <c r="E8"/>
  <c r="E29"/>
  <c r="L10"/>
  <c r="L21"/>
  <c r="L35"/>
  <c r="K35"/>
  <c r="K21"/>
  <c r="K10"/>
  <c r="D18"/>
</calcChain>
</file>

<file path=xl/sharedStrings.xml><?xml version="1.0" encoding="utf-8"?>
<sst xmlns="http://schemas.openxmlformats.org/spreadsheetml/2006/main" count="208" uniqueCount="29">
  <si>
    <t>bilkoviny</t>
  </si>
  <si>
    <t>sacharidy</t>
  </si>
  <si>
    <t>snidane</t>
  </si>
  <si>
    <t>svacina</t>
  </si>
  <si>
    <t>obed</t>
  </si>
  <si>
    <t>vecere</t>
  </si>
  <si>
    <t>vejce</t>
  </si>
  <si>
    <t>kure</t>
  </si>
  <si>
    <t>tunak</t>
  </si>
  <si>
    <t>tvaroh</t>
  </si>
  <si>
    <t>jogurt</t>
  </si>
  <si>
    <t>ryze</t>
  </si>
  <si>
    <t>vlocky</t>
  </si>
  <si>
    <t>testoviny</t>
  </si>
  <si>
    <t>kcal</t>
  </si>
  <si>
    <t>kuře</t>
  </si>
  <si>
    <t>odtučněný tvaroh</t>
  </si>
  <si>
    <t>jogurt bílý</t>
  </si>
  <si>
    <t>kuře je v gramech</t>
  </si>
  <si>
    <t>vejce jsou na kusy, 1 žloutek vyhodit</t>
  </si>
  <si>
    <t>tuňák je konzerva 185g, pevny podíl cca 130g, musí byt ve vlastní šťávě</t>
  </si>
  <si>
    <t>těstoviny jsou v gramech neuvařené</t>
  </si>
  <si>
    <t>rýže je % pytlíku</t>
  </si>
  <si>
    <t>odtučněný tvaroh je 250g, jogurt je 120g, tahle kombinace se dá nahradit čimkoliv jiným, co bude mít cca 30+g bílkovin a 15g sacharidů</t>
  </si>
  <si>
    <t>knackebrot</t>
  </si>
  <si>
    <t>knackebrot je počet chlebíčků</t>
  </si>
  <si>
    <t>protlak</t>
  </si>
  <si>
    <t>protein</t>
  </si>
  <si>
    <t>cukr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</si>
</sst>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5"/>
  <sheetViews>
    <sheetView tabSelected="1" workbookViewId="0">
      <selection activeCell="L21" sqref="L21"/>
    </sheetView>
  </sheetViews>
  <sheetFormatPr defaultRowHeight="15"/>
  <cols>
    <col min="2" max="2" width="19" customWidth="1"/>
    <col min="3" max="3" width="8" customWidth="1"/>
    <col min="5" max="5" width="11.5703125" customWidth="1"/>
  </cols>
  <sheetData>
    <row r="1" spans="1:19">
      <c r="D1" t="s">
        <v>0</v>
      </c>
      <c r="E1" t="s">
        <v>1</v>
      </c>
      <c r="K1" t="s">
        <v>0</v>
      </c>
      <c r="L1" t="s">
        <v>1</v>
      </c>
      <c r="M1" t="s">
        <v>14</v>
      </c>
      <c r="R1" t="s">
        <v>0</v>
      </c>
      <c r="S1" t="s">
        <v>1</v>
      </c>
    </row>
    <row r="2" spans="1:19">
      <c r="A2" t="s">
        <v>2</v>
      </c>
      <c r="B2" t="s">
        <v>6</v>
      </c>
      <c r="C2">
        <v>4</v>
      </c>
      <c r="D2">
        <f>C2*6.5</f>
        <v>26</v>
      </c>
      <c r="E2">
        <f>C2*0.5</f>
        <v>2</v>
      </c>
      <c r="H2" t="s">
        <v>2</v>
      </c>
      <c r="I2" t="s">
        <v>6</v>
      </c>
      <c r="J2">
        <v>4</v>
      </c>
      <c r="K2">
        <f>J2*6.5</f>
        <v>26</v>
      </c>
      <c r="L2">
        <f>J2*0.5</f>
        <v>2</v>
      </c>
      <c r="O2" t="s">
        <v>2</v>
      </c>
      <c r="P2" t="s">
        <v>6</v>
      </c>
      <c r="Q2">
        <v>4</v>
      </c>
      <c r="R2">
        <f>Q2*6.5</f>
        <v>26</v>
      </c>
      <c r="S2">
        <f>Q2*0.5</f>
        <v>2</v>
      </c>
    </row>
    <row r="3" spans="1:19">
      <c r="A3" t="s">
        <v>3</v>
      </c>
      <c r="B3" t="s">
        <v>7</v>
      </c>
      <c r="C3">
        <v>150</v>
      </c>
      <c r="D3">
        <f>27*(C3/100)</f>
        <v>40.5</v>
      </c>
      <c r="H3" t="s">
        <v>3</v>
      </c>
      <c r="I3" t="s">
        <v>7</v>
      </c>
      <c r="J3">
        <v>150</v>
      </c>
      <c r="K3">
        <f>27*(J3/100)</f>
        <v>40.5</v>
      </c>
      <c r="P3" t="s">
        <v>12</v>
      </c>
      <c r="Q3">
        <v>80</v>
      </c>
      <c r="R3">
        <f>Q3*0.13</f>
        <v>10.4</v>
      </c>
      <c r="S3">
        <f>Q3*0.625</f>
        <v>50</v>
      </c>
    </row>
    <row r="4" spans="1:19">
      <c r="A4" t="s">
        <v>4</v>
      </c>
      <c r="B4" t="s">
        <v>8</v>
      </c>
      <c r="C4">
        <v>1</v>
      </c>
      <c r="D4">
        <v>25</v>
      </c>
      <c r="I4" t="s">
        <v>11</v>
      </c>
      <c r="J4">
        <v>0.66</v>
      </c>
      <c r="K4">
        <f>J4*10</f>
        <v>6.6000000000000005</v>
      </c>
      <c r="L4">
        <f>J4*100</f>
        <v>66</v>
      </c>
      <c r="O4" t="s">
        <v>3</v>
      </c>
      <c r="P4" t="s">
        <v>27</v>
      </c>
      <c r="Q4">
        <v>1</v>
      </c>
      <c r="R4">
        <f>Q4*24</f>
        <v>24</v>
      </c>
      <c r="S4">
        <f>Q4*2</f>
        <v>2</v>
      </c>
    </row>
    <row r="5" spans="1:19">
      <c r="A5" t="s">
        <v>3</v>
      </c>
      <c r="B5" t="s">
        <v>9</v>
      </c>
      <c r="C5">
        <v>1</v>
      </c>
      <c r="D5">
        <f>C5*31</f>
        <v>31</v>
      </c>
      <c r="E5">
        <f>C5*9</f>
        <v>9</v>
      </c>
      <c r="H5" t="s">
        <v>4</v>
      </c>
      <c r="I5" t="s">
        <v>8</v>
      </c>
      <c r="J5">
        <v>1</v>
      </c>
      <c r="K5">
        <v>25</v>
      </c>
      <c r="P5" t="s">
        <v>28</v>
      </c>
      <c r="Q5">
        <v>1</v>
      </c>
      <c r="R5">
        <f>Q5*13</f>
        <v>13</v>
      </c>
      <c r="S5">
        <f>Q5*46</f>
        <v>46</v>
      </c>
    </row>
    <row r="6" spans="1:19">
      <c r="B6" t="s">
        <v>10</v>
      </c>
      <c r="C6">
        <v>1</v>
      </c>
      <c r="D6">
        <f>C6*5.7</f>
        <v>5.7</v>
      </c>
      <c r="E6">
        <f>C6*6.9</f>
        <v>6.9</v>
      </c>
      <c r="H6" t="s">
        <v>3</v>
      </c>
      <c r="I6" t="s">
        <v>9</v>
      </c>
      <c r="J6">
        <v>1</v>
      </c>
      <c r="K6">
        <f>J6*31</f>
        <v>31</v>
      </c>
      <c r="L6">
        <f>J6*9</f>
        <v>9</v>
      </c>
      <c r="O6" t="s">
        <v>4</v>
      </c>
      <c r="P6" t="s">
        <v>8</v>
      </c>
      <c r="Q6">
        <v>1</v>
      </c>
      <c r="R6">
        <v>25</v>
      </c>
    </row>
    <row r="7" spans="1:19">
      <c r="A7" t="s">
        <v>5</v>
      </c>
      <c r="B7" t="s">
        <v>7</v>
      </c>
      <c r="C7">
        <v>150</v>
      </c>
      <c r="D7">
        <f>27*(C7/100)</f>
        <v>40.5</v>
      </c>
      <c r="I7" t="s">
        <v>10</v>
      </c>
      <c r="J7">
        <v>1</v>
      </c>
      <c r="K7">
        <f>J7*5.7</f>
        <v>5.7</v>
      </c>
      <c r="L7">
        <f>J7*6.9</f>
        <v>6.9</v>
      </c>
      <c r="P7" t="s">
        <v>13</v>
      </c>
      <c r="Q7">
        <v>150</v>
      </c>
      <c r="R7">
        <f>Q7*(13/100)</f>
        <v>19.5</v>
      </c>
      <c r="S7">
        <f>Q7*(72/100)</f>
        <v>108</v>
      </c>
    </row>
    <row r="8" spans="1:19">
      <c r="D8">
        <f>SUM(D2:D7)</f>
        <v>168.7</v>
      </c>
      <c r="E8">
        <f>SUM(E2:E7)</f>
        <v>17.899999999999999</v>
      </c>
      <c r="H8" t="s">
        <v>5</v>
      </c>
      <c r="I8" t="s">
        <v>7</v>
      </c>
      <c r="J8">
        <v>100</v>
      </c>
      <c r="K8">
        <f>27*(J8/100)</f>
        <v>27</v>
      </c>
      <c r="P8" t="s">
        <v>26</v>
      </c>
      <c r="Q8">
        <v>70</v>
      </c>
      <c r="R8">
        <f>Q8*0.03</f>
        <v>2.1</v>
      </c>
      <c r="S8">
        <f>Q8*0.12</f>
        <v>8.4</v>
      </c>
    </row>
    <row r="9" spans="1:19">
      <c r="I9" t="s">
        <v>11</v>
      </c>
      <c r="J9">
        <v>0.66</v>
      </c>
      <c r="K9">
        <f>J9*10</f>
        <v>6.6000000000000005</v>
      </c>
      <c r="L9">
        <f>J9*100</f>
        <v>66</v>
      </c>
      <c r="O9" t="s">
        <v>3</v>
      </c>
      <c r="P9" t="s">
        <v>9</v>
      </c>
      <c r="Q9">
        <v>1</v>
      </c>
      <c r="R9">
        <f>Q9*31</f>
        <v>31</v>
      </c>
      <c r="S9">
        <f>Q9*9</f>
        <v>9</v>
      </c>
    </row>
    <row r="10" spans="1:19">
      <c r="K10">
        <f>SUM(K2:K9)</f>
        <v>168.39999999999998</v>
      </c>
      <c r="L10">
        <f>SUM(L2:L9)</f>
        <v>149.9</v>
      </c>
      <c r="P10" t="s">
        <v>10</v>
      </c>
      <c r="Q10">
        <v>1</v>
      </c>
      <c r="R10">
        <f>Q10*5.7</f>
        <v>5.7</v>
      </c>
      <c r="S10">
        <f>Q10*6.9</f>
        <v>6.9</v>
      </c>
    </row>
    <row r="11" spans="1:19">
      <c r="A11" t="s">
        <v>2</v>
      </c>
      <c r="B11" t="s">
        <v>6</v>
      </c>
      <c r="C11">
        <v>4</v>
      </c>
      <c r="D11">
        <f>C11*6.5</f>
        <v>26</v>
      </c>
      <c r="E11">
        <f>C11*0.5</f>
        <v>2</v>
      </c>
      <c r="O11" t="s">
        <v>5</v>
      </c>
      <c r="P11" t="s">
        <v>7</v>
      </c>
      <c r="Q11">
        <v>100</v>
      </c>
      <c r="R11">
        <f>27*(Q11/100)</f>
        <v>27</v>
      </c>
    </row>
    <row r="12" spans="1:19">
      <c r="A12" t="s">
        <v>3</v>
      </c>
      <c r="B12" t="s">
        <v>7</v>
      </c>
      <c r="C12">
        <v>150</v>
      </c>
      <c r="D12">
        <f>27*(C12/100)</f>
        <v>40.5</v>
      </c>
      <c r="P12" t="s">
        <v>11</v>
      </c>
      <c r="Q12">
        <v>1</v>
      </c>
      <c r="R12">
        <f>Q12*10</f>
        <v>10</v>
      </c>
      <c r="S12">
        <f>Q12*100</f>
        <v>100</v>
      </c>
    </row>
    <row r="13" spans="1:19">
      <c r="B13" t="s">
        <v>11</v>
      </c>
      <c r="C13">
        <v>0.33</v>
      </c>
      <c r="D13">
        <f>C13*10</f>
        <v>3.3000000000000003</v>
      </c>
      <c r="E13">
        <f>C13*100</f>
        <v>33</v>
      </c>
      <c r="H13" t="s">
        <v>2</v>
      </c>
      <c r="I13" t="s">
        <v>6</v>
      </c>
      <c r="J13">
        <v>4</v>
      </c>
      <c r="K13">
        <f>J13*6.5</f>
        <v>26</v>
      </c>
      <c r="L13">
        <f>J13*0.5</f>
        <v>2</v>
      </c>
      <c r="R13">
        <f>SUM(R2:R12)</f>
        <v>193.7</v>
      </c>
      <c r="S13">
        <f>SUM(S2:S12)</f>
        <v>332.3</v>
      </c>
    </row>
    <row r="14" spans="1:19">
      <c r="A14" t="s">
        <v>4</v>
      </c>
      <c r="B14" t="s">
        <v>8</v>
      </c>
      <c r="C14">
        <v>1</v>
      </c>
      <c r="D14">
        <v>25</v>
      </c>
      <c r="H14" t="s">
        <v>3</v>
      </c>
      <c r="I14" t="s">
        <v>7</v>
      </c>
      <c r="J14">
        <v>150</v>
      </c>
      <c r="K14">
        <f>27*(J14/100)</f>
        <v>40.5</v>
      </c>
    </row>
    <row r="15" spans="1:19">
      <c r="A15" t="s">
        <v>3</v>
      </c>
      <c r="B15" t="s">
        <v>9</v>
      </c>
      <c r="C15">
        <v>1</v>
      </c>
      <c r="D15">
        <f>C15*31</f>
        <v>31</v>
      </c>
      <c r="E15">
        <f>C15*9</f>
        <v>9</v>
      </c>
      <c r="I15" t="s">
        <v>11</v>
      </c>
      <c r="J15">
        <v>1</v>
      </c>
      <c r="K15">
        <f>J15*10</f>
        <v>10</v>
      </c>
      <c r="L15">
        <f>J15*100</f>
        <v>100</v>
      </c>
    </row>
    <row r="16" spans="1:19">
      <c r="B16" t="s">
        <v>10</v>
      </c>
      <c r="C16">
        <v>1</v>
      </c>
      <c r="D16">
        <f>C16*5.7</f>
        <v>5.7</v>
      </c>
      <c r="E16">
        <f>C16*6.9</f>
        <v>6.9</v>
      </c>
      <c r="H16" t="s">
        <v>4</v>
      </c>
      <c r="I16" t="s">
        <v>8</v>
      </c>
      <c r="J16">
        <v>1</v>
      </c>
      <c r="K16">
        <v>25</v>
      </c>
    </row>
    <row r="17" spans="1:12">
      <c r="A17" t="s">
        <v>5</v>
      </c>
      <c r="B17" t="s">
        <v>7</v>
      </c>
      <c r="C17">
        <v>150</v>
      </c>
      <c r="D17">
        <f>27*(C17/100)</f>
        <v>40.5</v>
      </c>
      <c r="H17" t="s">
        <v>3</v>
      </c>
      <c r="I17" t="s">
        <v>9</v>
      </c>
      <c r="J17">
        <v>1</v>
      </c>
      <c r="K17">
        <f>J17*31</f>
        <v>31</v>
      </c>
      <c r="L17">
        <f>J17*9</f>
        <v>9</v>
      </c>
    </row>
    <row r="18" spans="1:12">
      <c r="D18">
        <f>SUM(D11:D17)</f>
        <v>172</v>
      </c>
      <c r="E18">
        <f>SUM(E11:E17)</f>
        <v>50.9</v>
      </c>
      <c r="I18" t="s">
        <v>10</v>
      </c>
      <c r="J18">
        <v>1</v>
      </c>
      <c r="K18">
        <f>J18*5.7</f>
        <v>5.7</v>
      </c>
      <c r="L18">
        <f>J18*6.9</f>
        <v>6.9</v>
      </c>
    </row>
    <row r="19" spans="1:12">
      <c r="H19" t="s">
        <v>5</v>
      </c>
      <c r="I19" t="s">
        <v>7</v>
      </c>
      <c r="J19">
        <v>100</v>
      </c>
      <c r="K19">
        <f>27*(J19/100)</f>
        <v>27</v>
      </c>
    </row>
    <row r="20" spans="1:12">
      <c r="I20" t="s">
        <v>11</v>
      </c>
      <c r="J20">
        <v>0.66</v>
      </c>
      <c r="K20">
        <f>J20*10</f>
        <v>6.6000000000000005</v>
      </c>
      <c r="L20">
        <f>J20*100</f>
        <v>66</v>
      </c>
    </row>
    <row r="21" spans="1:12">
      <c r="A21" t="s">
        <v>2</v>
      </c>
      <c r="B21" t="s">
        <v>6</v>
      </c>
      <c r="C21">
        <v>4</v>
      </c>
      <c r="D21">
        <f>C21*6.5</f>
        <v>26</v>
      </c>
      <c r="E21">
        <f>C21*0.5</f>
        <v>2</v>
      </c>
      <c r="K21">
        <f>SUM(K13:K20)</f>
        <v>171.79999999999998</v>
      </c>
      <c r="L21">
        <f>SUM(L13:L20)</f>
        <v>183.9</v>
      </c>
    </row>
    <row r="22" spans="1:12">
      <c r="A22" t="s">
        <v>3</v>
      </c>
      <c r="B22" t="s">
        <v>7</v>
      </c>
      <c r="C22">
        <v>150</v>
      </c>
      <c r="D22">
        <f>27*(C22/100)</f>
        <v>40.5</v>
      </c>
    </row>
    <row r="23" spans="1:12">
      <c r="B23" t="s">
        <v>11</v>
      </c>
      <c r="C23">
        <v>0.5</v>
      </c>
      <c r="D23">
        <f>C23*10</f>
        <v>5</v>
      </c>
      <c r="E23">
        <f>C23*100</f>
        <v>50</v>
      </c>
    </row>
    <row r="24" spans="1:12">
      <c r="A24" t="s">
        <v>4</v>
      </c>
      <c r="B24" t="s">
        <v>8</v>
      </c>
      <c r="C24">
        <v>1</v>
      </c>
      <c r="D24">
        <v>25</v>
      </c>
      <c r="H24" t="s">
        <v>2</v>
      </c>
      <c r="I24" t="s">
        <v>6</v>
      </c>
      <c r="J24">
        <v>4</v>
      </c>
      <c r="K24">
        <f>J24*6.5</f>
        <v>26</v>
      </c>
      <c r="L24">
        <f>J24*0.5</f>
        <v>2</v>
      </c>
    </row>
    <row r="25" spans="1:12">
      <c r="A25" t="s">
        <v>3</v>
      </c>
      <c r="B25" t="s">
        <v>9</v>
      </c>
      <c r="C25">
        <v>1</v>
      </c>
      <c r="D25">
        <f>C25*31</f>
        <v>31</v>
      </c>
      <c r="E25">
        <f>C25*9</f>
        <v>9</v>
      </c>
      <c r="I25" t="s">
        <v>12</v>
      </c>
      <c r="J25">
        <v>60</v>
      </c>
      <c r="K25">
        <f>J25*0.13</f>
        <v>7.8000000000000007</v>
      </c>
      <c r="L25">
        <f>J25*0.625</f>
        <v>37.5</v>
      </c>
    </row>
    <row r="26" spans="1:12">
      <c r="B26" t="s">
        <v>10</v>
      </c>
      <c r="C26">
        <v>1</v>
      </c>
      <c r="D26">
        <f>C26*5.7</f>
        <v>5.7</v>
      </c>
      <c r="E26">
        <f>C26*6.9</f>
        <v>6.9</v>
      </c>
      <c r="H26" t="s">
        <v>3</v>
      </c>
      <c r="I26" t="s">
        <v>27</v>
      </c>
      <c r="J26">
        <v>1</v>
      </c>
      <c r="K26">
        <f>J26*24</f>
        <v>24</v>
      </c>
      <c r="L26">
        <f>J26*2</f>
        <v>2</v>
      </c>
    </row>
    <row r="27" spans="1:12">
      <c r="A27" t="s">
        <v>5</v>
      </c>
      <c r="B27" t="s">
        <v>7</v>
      </c>
      <c r="C27">
        <v>100</v>
      </c>
      <c r="D27">
        <f>27*(C27/100)</f>
        <v>27</v>
      </c>
      <c r="I27" t="s">
        <v>28</v>
      </c>
      <c r="J27">
        <v>1</v>
      </c>
      <c r="K27">
        <f>J27*13</f>
        <v>13</v>
      </c>
      <c r="L27">
        <f>J27*46</f>
        <v>46</v>
      </c>
    </row>
    <row r="28" spans="1:12">
      <c r="B28" t="s">
        <v>11</v>
      </c>
      <c r="C28">
        <v>0.33</v>
      </c>
      <c r="D28">
        <f>C28*10</f>
        <v>3.3000000000000003</v>
      </c>
      <c r="E28">
        <f>C28*100</f>
        <v>33</v>
      </c>
      <c r="H28" t="s">
        <v>4</v>
      </c>
      <c r="I28" t="s">
        <v>8</v>
      </c>
      <c r="J28">
        <v>1</v>
      </c>
      <c r="K28">
        <v>25</v>
      </c>
    </row>
    <row r="29" spans="1:12">
      <c r="D29">
        <f>SUM(D21:D28)</f>
        <v>163.5</v>
      </c>
      <c r="E29">
        <f>SUM(E21:E28)</f>
        <v>100.9</v>
      </c>
      <c r="I29" t="s">
        <v>13</v>
      </c>
      <c r="J29">
        <v>100</v>
      </c>
      <c r="K29">
        <f>J29*(13/100)</f>
        <v>13</v>
      </c>
      <c r="L29">
        <f>J29*(72/100)</f>
        <v>72</v>
      </c>
    </row>
    <row r="30" spans="1:12">
      <c r="I30" t="s">
        <v>26</v>
      </c>
      <c r="J30">
        <v>70</v>
      </c>
      <c r="K30">
        <f>J30*0.03</f>
        <v>2.1</v>
      </c>
      <c r="L30">
        <f>J30*0.12</f>
        <v>8.4</v>
      </c>
    </row>
    <row r="31" spans="1:12">
      <c r="H31" t="s">
        <v>3</v>
      </c>
      <c r="I31" t="s">
        <v>9</v>
      </c>
      <c r="J31">
        <v>1</v>
      </c>
      <c r="K31">
        <f>J31*31</f>
        <v>31</v>
      </c>
      <c r="L31">
        <f>J31*9</f>
        <v>9</v>
      </c>
    </row>
    <row r="32" spans="1:12">
      <c r="I32" t="s">
        <v>10</v>
      </c>
      <c r="J32">
        <v>1</v>
      </c>
      <c r="K32">
        <f>J32*5.7</f>
        <v>5.7</v>
      </c>
      <c r="L32">
        <f>J32*6.9</f>
        <v>6.9</v>
      </c>
    </row>
    <row r="33" spans="8:12">
      <c r="H33" t="s">
        <v>5</v>
      </c>
      <c r="I33" t="s">
        <v>7</v>
      </c>
      <c r="J33">
        <v>100</v>
      </c>
      <c r="K33">
        <f>27*(J33/100)</f>
        <v>27</v>
      </c>
    </row>
    <row r="34" spans="8:12">
      <c r="I34" t="s">
        <v>11</v>
      </c>
      <c r="J34">
        <v>1</v>
      </c>
      <c r="K34">
        <f>J34*10</f>
        <v>10</v>
      </c>
      <c r="L34">
        <f>J34*100</f>
        <v>100</v>
      </c>
    </row>
    <row r="35" spans="8:12">
      <c r="K35">
        <f>SUM(K24:K34)</f>
        <v>184.59999999999997</v>
      </c>
      <c r="L35">
        <f>SUM(L24:L34)</f>
        <v>283.8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34"/>
  <sheetViews>
    <sheetView workbookViewId="0">
      <selection activeCell="R33" sqref="R33:R34"/>
    </sheetView>
  </sheetViews>
  <sheetFormatPr defaultRowHeight="15"/>
  <cols>
    <col min="2" max="2" width="16.7109375" bestFit="1" customWidth="1"/>
    <col min="9" max="9" width="16.7109375" bestFit="1" customWidth="1"/>
    <col min="16" max="16" width="16.7109375" bestFit="1" customWidth="1"/>
  </cols>
  <sheetData>
    <row r="1" spans="1:20">
      <c r="D1" t="s">
        <v>0</v>
      </c>
      <c r="E1" t="s">
        <v>1</v>
      </c>
      <c r="K1" t="s">
        <v>0</v>
      </c>
      <c r="L1" t="s">
        <v>1</v>
      </c>
      <c r="M1" t="s">
        <v>14</v>
      </c>
      <c r="R1" t="s">
        <v>0</v>
      </c>
      <c r="S1" t="s">
        <v>1</v>
      </c>
      <c r="T1" t="s">
        <v>14</v>
      </c>
    </row>
    <row r="2" spans="1:20">
      <c r="A2" t="s">
        <v>2</v>
      </c>
      <c r="B2" t="s">
        <v>6</v>
      </c>
      <c r="C2">
        <v>3</v>
      </c>
      <c r="D2">
        <f>C2*6.5</f>
        <v>19.5</v>
      </c>
      <c r="E2">
        <f>C2*0.5</f>
        <v>1.5</v>
      </c>
      <c r="H2" t="s">
        <v>2</v>
      </c>
      <c r="I2" t="s">
        <v>6</v>
      </c>
      <c r="J2">
        <v>3</v>
      </c>
      <c r="K2">
        <f>J2*6.5</f>
        <v>19.5</v>
      </c>
      <c r="L2">
        <f>J2*0.5</f>
        <v>1.5</v>
      </c>
      <c r="O2" t="s">
        <v>2</v>
      </c>
      <c r="P2" t="s">
        <v>6</v>
      </c>
      <c r="Q2">
        <v>3</v>
      </c>
      <c r="R2">
        <f>Q2*6.5</f>
        <v>19.5</v>
      </c>
      <c r="S2">
        <f>Q2*0.5</f>
        <v>1.5</v>
      </c>
      <c r="T2">
        <f>Q2*90</f>
        <v>270</v>
      </c>
    </row>
    <row r="3" spans="1:20">
      <c r="A3" t="s">
        <v>3</v>
      </c>
      <c r="B3" t="s">
        <v>15</v>
      </c>
      <c r="C3">
        <v>120</v>
      </c>
      <c r="D3">
        <f>27*(C3/100)</f>
        <v>32.4</v>
      </c>
      <c r="H3" t="s">
        <v>3</v>
      </c>
      <c r="I3" t="s">
        <v>7</v>
      </c>
      <c r="J3">
        <v>100</v>
      </c>
      <c r="K3">
        <f>27*(J3/100)</f>
        <v>27</v>
      </c>
      <c r="P3" t="s">
        <v>24</v>
      </c>
      <c r="Q3">
        <v>5</v>
      </c>
      <c r="R3">
        <f>Q3*1.02</f>
        <v>5.0999999999999996</v>
      </c>
      <c r="S3">
        <f>Q3*8.03</f>
        <v>40.15</v>
      </c>
      <c r="T3">
        <f>Q3*3.5</f>
        <v>17.5</v>
      </c>
    </row>
    <row r="4" spans="1:20">
      <c r="A4" t="s">
        <v>4</v>
      </c>
      <c r="B4" t="s">
        <v>8</v>
      </c>
      <c r="C4">
        <v>1</v>
      </c>
      <c r="D4">
        <v>25</v>
      </c>
      <c r="I4" t="s">
        <v>11</v>
      </c>
      <c r="J4">
        <v>0.5</v>
      </c>
      <c r="K4">
        <f>J4*10</f>
        <v>5</v>
      </c>
      <c r="L4">
        <f>J4*100</f>
        <v>50</v>
      </c>
      <c r="O4" t="s">
        <v>3</v>
      </c>
      <c r="P4" t="s">
        <v>7</v>
      </c>
      <c r="Q4">
        <v>80</v>
      </c>
      <c r="R4">
        <f>27*(Q4/100)</f>
        <v>21.6</v>
      </c>
      <c r="T4">
        <f>Q4*1.05</f>
        <v>84</v>
      </c>
    </row>
    <row r="5" spans="1:20">
      <c r="A5" t="s">
        <v>3</v>
      </c>
      <c r="B5" t="s">
        <v>16</v>
      </c>
      <c r="C5">
        <v>1</v>
      </c>
      <c r="D5">
        <f>C5*31</f>
        <v>31</v>
      </c>
      <c r="E5">
        <f>C5*9</f>
        <v>9</v>
      </c>
      <c r="H5" t="s">
        <v>4</v>
      </c>
      <c r="I5" t="s">
        <v>8</v>
      </c>
      <c r="J5">
        <v>1</v>
      </c>
      <c r="K5">
        <v>25</v>
      </c>
      <c r="P5" t="s">
        <v>11</v>
      </c>
      <c r="Q5">
        <v>0.5</v>
      </c>
      <c r="R5">
        <f>Q5*10</f>
        <v>5</v>
      </c>
      <c r="S5">
        <f>Q5*100</f>
        <v>50</v>
      </c>
      <c r="T5">
        <f>450*Q5</f>
        <v>225</v>
      </c>
    </row>
    <row r="6" spans="1:20">
      <c r="B6" t="s">
        <v>17</v>
      </c>
      <c r="C6">
        <v>1</v>
      </c>
      <c r="D6">
        <f>C6*5.7</f>
        <v>5.7</v>
      </c>
      <c r="E6">
        <f>C6*6.9</f>
        <v>6.9</v>
      </c>
      <c r="H6" t="s">
        <v>3</v>
      </c>
      <c r="I6" t="s">
        <v>16</v>
      </c>
      <c r="J6">
        <v>1</v>
      </c>
      <c r="K6">
        <f>J6*31</f>
        <v>31</v>
      </c>
      <c r="L6">
        <f>J6*9</f>
        <v>9</v>
      </c>
      <c r="O6" t="s">
        <v>4</v>
      </c>
      <c r="P6" t="s">
        <v>8</v>
      </c>
      <c r="Q6">
        <v>1</v>
      </c>
      <c r="R6">
        <v>25</v>
      </c>
      <c r="T6">
        <f>Q6*115</f>
        <v>115</v>
      </c>
    </row>
    <row r="7" spans="1:20">
      <c r="A7" t="s">
        <v>5</v>
      </c>
      <c r="B7" t="s">
        <v>15</v>
      </c>
      <c r="C7">
        <v>100</v>
      </c>
      <c r="D7">
        <f>27*(C7/100)</f>
        <v>27</v>
      </c>
      <c r="I7" t="s">
        <v>17</v>
      </c>
      <c r="J7">
        <v>1</v>
      </c>
      <c r="K7">
        <f>J7*5.7</f>
        <v>5.7</v>
      </c>
      <c r="L7">
        <f>J7*6.9</f>
        <v>6.9</v>
      </c>
      <c r="P7" t="s">
        <v>13</v>
      </c>
      <c r="Q7">
        <v>90</v>
      </c>
      <c r="R7">
        <f>Q7*(13/100)</f>
        <v>11.700000000000001</v>
      </c>
      <c r="S7">
        <f>Q7*(72/100)</f>
        <v>64.8</v>
      </c>
      <c r="T7">
        <f>Q7*(363/100)</f>
        <v>326.7</v>
      </c>
    </row>
    <row r="8" spans="1:20">
      <c r="D8">
        <f>SUM(D2:D7)</f>
        <v>140.60000000000002</v>
      </c>
      <c r="E8">
        <f>SUM(E2:E7)</f>
        <v>17.399999999999999</v>
      </c>
      <c r="H8" t="s">
        <v>5</v>
      </c>
      <c r="I8" t="s">
        <v>7</v>
      </c>
      <c r="J8">
        <v>100</v>
      </c>
      <c r="K8">
        <f>27*(J8/100)</f>
        <v>27</v>
      </c>
      <c r="O8" t="s">
        <v>3</v>
      </c>
      <c r="P8" t="s">
        <v>16</v>
      </c>
      <c r="Q8">
        <v>1</v>
      </c>
      <c r="R8">
        <f>Q8*31</f>
        <v>31</v>
      </c>
      <c r="S8">
        <f>Q8*9</f>
        <v>9</v>
      </c>
      <c r="T8">
        <v>173</v>
      </c>
    </row>
    <row r="9" spans="1:20">
      <c r="I9" t="s">
        <v>11</v>
      </c>
      <c r="J9">
        <v>0.5</v>
      </c>
      <c r="K9">
        <f>J9*10</f>
        <v>5</v>
      </c>
      <c r="L9">
        <f>J9*100</f>
        <v>50</v>
      </c>
      <c r="P9" t="s">
        <v>17</v>
      </c>
      <c r="Q9">
        <v>1</v>
      </c>
      <c r="R9">
        <f>Q9*5.7</f>
        <v>5.7</v>
      </c>
      <c r="S9">
        <f>Q9*6.9</f>
        <v>6.9</v>
      </c>
      <c r="T9">
        <v>102</v>
      </c>
    </row>
    <row r="10" spans="1:20">
      <c r="K10">
        <f>SUM(K2:K9)</f>
        <v>145.19999999999999</v>
      </c>
      <c r="L10">
        <f>SUM(L2:L9)</f>
        <v>117.4</v>
      </c>
      <c r="O10" t="s">
        <v>5</v>
      </c>
      <c r="P10" t="s">
        <v>7</v>
      </c>
      <c r="Q10">
        <v>80</v>
      </c>
      <c r="R10">
        <f>27*(Q10/100)</f>
        <v>21.6</v>
      </c>
      <c r="T10">
        <f>Q10*1.05</f>
        <v>84</v>
      </c>
    </row>
    <row r="11" spans="1:20">
      <c r="A11" t="s">
        <v>2</v>
      </c>
      <c r="B11" t="s">
        <v>6</v>
      </c>
      <c r="C11">
        <v>3</v>
      </c>
      <c r="D11">
        <f>C11*6.5</f>
        <v>19.5</v>
      </c>
      <c r="E11">
        <f>C11*0.5</f>
        <v>1.5</v>
      </c>
      <c r="P11" t="s">
        <v>11</v>
      </c>
      <c r="Q11">
        <v>0.5</v>
      </c>
      <c r="R11">
        <f>Q11*10</f>
        <v>5</v>
      </c>
      <c r="S11">
        <f>Q11*100</f>
        <v>50</v>
      </c>
      <c r="T11">
        <f>450*Q11</f>
        <v>225</v>
      </c>
    </row>
    <row r="12" spans="1:20">
      <c r="A12" t="s">
        <v>3</v>
      </c>
      <c r="B12" t="s">
        <v>7</v>
      </c>
      <c r="C12">
        <v>120</v>
      </c>
      <c r="D12">
        <f>27*(C12/100)</f>
        <v>32.4</v>
      </c>
      <c r="R12">
        <f>SUM(R2:R11)</f>
        <v>151.20000000000002</v>
      </c>
      <c r="S12">
        <f>SUM(S2:S11)</f>
        <v>222.35</v>
      </c>
      <c r="T12">
        <f>SUM(T2:T11)</f>
        <v>1622.2</v>
      </c>
    </row>
    <row r="13" spans="1:20">
      <c r="B13" t="s">
        <v>11</v>
      </c>
      <c r="C13">
        <v>0.33</v>
      </c>
      <c r="D13">
        <f>C13*10</f>
        <v>3.3000000000000003</v>
      </c>
      <c r="E13">
        <f>C13*100</f>
        <v>33</v>
      </c>
      <c r="H13" t="s">
        <v>2</v>
      </c>
      <c r="I13" t="s">
        <v>6</v>
      </c>
      <c r="J13">
        <v>3</v>
      </c>
      <c r="K13">
        <f>J13*6.5</f>
        <v>19.5</v>
      </c>
      <c r="L13">
        <f>J13*0.5</f>
        <v>1.5</v>
      </c>
    </row>
    <row r="14" spans="1:20">
      <c r="A14" t="s">
        <v>4</v>
      </c>
      <c r="B14" t="s">
        <v>8</v>
      </c>
      <c r="C14">
        <v>1</v>
      </c>
      <c r="D14">
        <v>25</v>
      </c>
      <c r="H14" t="s">
        <v>3</v>
      </c>
      <c r="I14" t="s">
        <v>7</v>
      </c>
      <c r="J14">
        <v>100</v>
      </c>
      <c r="K14">
        <f>27*(J14/100)</f>
        <v>27</v>
      </c>
    </row>
    <row r="15" spans="1:20">
      <c r="A15" t="s">
        <v>3</v>
      </c>
      <c r="B15" t="s">
        <v>16</v>
      </c>
      <c r="C15">
        <v>1</v>
      </c>
      <c r="D15">
        <f>C15*31</f>
        <v>31</v>
      </c>
      <c r="E15">
        <f>C15*9</f>
        <v>9</v>
      </c>
      <c r="I15" t="s">
        <v>11</v>
      </c>
      <c r="J15">
        <v>0.66</v>
      </c>
      <c r="K15">
        <f>J15*10</f>
        <v>6.6000000000000005</v>
      </c>
      <c r="L15">
        <f>J15*100</f>
        <v>66</v>
      </c>
    </row>
    <row r="16" spans="1:20">
      <c r="B16" t="s">
        <v>17</v>
      </c>
      <c r="C16">
        <v>1</v>
      </c>
      <c r="D16">
        <f>C16*5.7</f>
        <v>5.7</v>
      </c>
      <c r="E16">
        <f>C16*6.9</f>
        <v>6.9</v>
      </c>
      <c r="H16" t="s">
        <v>4</v>
      </c>
      <c r="I16" t="s">
        <v>8</v>
      </c>
      <c r="J16">
        <v>1</v>
      </c>
      <c r="K16">
        <v>25</v>
      </c>
    </row>
    <row r="17" spans="1:19">
      <c r="A17" t="s">
        <v>5</v>
      </c>
      <c r="B17" t="s">
        <v>7</v>
      </c>
      <c r="C17">
        <v>100</v>
      </c>
      <c r="D17">
        <f>27*(C17/100)</f>
        <v>27</v>
      </c>
      <c r="H17" t="s">
        <v>3</v>
      </c>
      <c r="I17" t="s">
        <v>16</v>
      </c>
      <c r="J17">
        <v>1</v>
      </c>
      <c r="K17">
        <f>J17*31</f>
        <v>31</v>
      </c>
      <c r="L17">
        <f>J17*9</f>
        <v>9</v>
      </c>
      <c r="O17" t="s">
        <v>18</v>
      </c>
    </row>
    <row r="18" spans="1:19">
      <c r="D18">
        <f>SUM(D11:D17)</f>
        <v>143.89999999999998</v>
      </c>
      <c r="E18">
        <f>SUM(E11:E17)</f>
        <v>50.4</v>
      </c>
      <c r="I18" t="s">
        <v>17</v>
      </c>
      <c r="J18">
        <v>1</v>
      </c>
      <c r="K18">
        <f>J18*5.7</f>
        <v>5.7</v>
      </c>
      <c r="L18">
        <f>J18*6.9</f>
        <v>6.9</v>
      </c>
      <c r="O18" t="s">
        <v>19</v>
      </c>
    </row>
    <row r="19" spans="1:19">
      <c r="H19" t="s">
        <v>5</v>
      </c>
      <c r="I19" t="s">
        <v>7</v>
      </c>
      <c r="J19">
        <v>80</v>
      </c>
      <c r="K19">
        <f>27*(J19/100)</f>
        <v>21.6</v>
      </c>
      <c r="O19" t="s">
        <v>20</v>
      </c>
    </row>
    <row r="20" spans="1:19">
      <c r="I20" t="s">
        <v>11</v>
      </c>
      <c r="J20">
        <v>0.66</v>
      </c>
      <c r="K20">
        <f>J20*10</f>
        <v>6.6000000000000005</v>
      </c>
      <c r="L20">
        <f>J20*100</f>
        <v>66</v>
      </c>
      <c r="O20" t="s">
        <v>21</v>
      </c>
    </row>
    <row r="21" spans="1:19">
      <c r="A21" t="s">
        <v>2</v>
      </c>
      <c r="B21" t="s">
        <v>6</v>
      </c>
      <c r="C21">
        <v>3</v>
      </c>
      <c r="D21">
        <f>C21*6.5</f>
        <v>19.5</v>
      </c>
      <c r="E21">
        <f>C21*0.5</f>
        <v>1.5</v>
      </c>
      <c r="K21">
        <f>SUM(K13:K20)</f>
        <v>143</v>
      </c>
      <c r="L21">
        <f>SUM(L13:L20)</f>
        <v>149.4</v>
      </c>
      <c r="O21" t="s">
        <v>22</v>
      </c>
    </row>
    <row r="22" spans="1:19">
      <c r="A22" t="s">
        <v>3</v>
      </c>
      <c r="B22" t="s">
        <v>7</v>
      </c>
      <c r="C22">
        <v>100</v>
      </c>
      <c r="D22">
        <f>27*(C22/100)</f>
        <v>27</v>
      </c>
      <c r="O22" t="s">
        <v>23</v>
      </c>
    </row>
    <row r="23" spans="1:19">
      <c r="B23" t="s">
        <v>11</v>
      </c>
      <c r="C23">
        <v>0.33</v>
      </c>
      <c r="D23">
        <f>C23*10</f>
        <v>3.3000000000000003</v>
      </c>
      <c r="E23">
        <f>C23*100</f>
        <v>33</v>
      </c>
      <c r="O23" t="s">
        <v>25</v>
      </c>
    </row>
    <row r="24" spans="1:19">
      <c r="A24" t="s">
        <v>4</v>
      </c>
      <c r="B24" t="s">
        <v>8</v>
      </c>
      <c r="C24">
        <v>1</v>
      </c>
      <c r="D24">
        <v>25</v>
      </c>
      <c r="H24" t="s">
        <v>2</v>
      </c>
      <c r="I24" t="s">
        <v>6</v>
      </c>
      <c r="J24">
        <v>3</v>
      </c>
      <c r="K24">
        <f>J24*6.5</f>
        <v>19.5</v>
      </c>
      <c r="L24">
        <f>J24*0.5</f>
        <v>1.5</v>
      </c>
      <c r="M24">
        <f>J24*90</f>
        <v>270</v>
      </c>
    </row>
    <row r="25" spans="1:19">
      <c r="A25" t="s">
        <v>3</v>
      </c>
      <c r="B25" t="s">
        <v>16</v>
      </c>
      <c r="C25">
        <v>1</v>
      </c>
      <c r="D25">
        <f>C25*31</f>
        <v>31</v>
      </c>
      <c r="E25">
        <f>C25*9</f>
        <v>9</v>
      </c>
      <c r="I25" t="s">
        <v>24</v>
      </c>
      <c r="J25">
        <v>3</v>
      </c>
      <c r="K25">
        <f>J25*1.02</f>
        <v>3.06</v>
      </c>
      <c r="L25">
        <f>J25*8.03</f>
        <v>24.089999999999996</v>
      </c>
      <c r="M25">
        <f>J25*3.5</f>
        <v>10.5</v>
      </c>
    </row>
    <row r="26" spans="1:19">
      <c r="B26" t="s">
        <v>17</v>
      </c>
      <c r="C26">
        <v>1</v>
      </c>
      <c r="D26">
        <f>C26*5.7</f>
        <v>5.7</v>
      </c>
      <c r="E26">
        <f>C26*6.9</f>
        <v>6.9</v>
      </c>
      <c r="H26" t="s">
        <v>3</v>
      </c>
      <c r="I26" t="s">
        <v>7</v>
      </c>
      <c r="J26">
        <v>80</v>
      </c>
      <c r="K26">
        <f>27*(J26/100)</f>
        <v>21.6</v>
      </c>
      <c r="M26">
        <f>J26*1.05</f>
        <v>84</v>
      </c>
    </row>
    <row r="27" spans="1:19">
      <c r="A27" t="s">
        <v>5</v>
      </c>
      <c r="B27" t="s">
        <v>7</v>
      </c>
      <c r="C27">
        <v>100</v>
      </c>
      <c r="D27">
        <f>27*(C27/100)</f>
        <v>27</v>
      </c>
      <c r="I27" t="s">
        <v>11</v>
      </c>
      <c r="J27">
        <v>0.5</v>
      </c>
      <c r="K27">
        <f>J27*10</f>
        <v>5</v>
      </c>
      <c r="L27">
        <f>J27*100</f>
        <v>50</v>
      </c>
      <c r="M27">
        <f>450*J27</f>
        <v>225</v>
      </c>
    </row>
    <row r="28" spans="1:19">
      <c r="B28" t="s">
        <v>11</v>
      </c>
      <c r="C28">
        <v>0.33</v>
      </c>
      <c r="D28">
        <f>C28*10</f>
        <v>3.3000000000000003</v>
      </c>
      <c r="E28">
        <f>C28*100</f>
        <v>33</v>
      </c>
      <c r="H28" t="s">
        <v>4</v>
      </c>
      <c r="I28" t="s">
        <v>8</v>
      </c>
      <c r="J28">
        <v>1</v>
      </c>
      <c r="K28">
        <v>25</v>
      </c>
      <c r="M28">
        <f>J28*115</f>
        <v>115</v>
      </c>
    </row>
    <row r="29" spans="1:19">
      <c r="D29">
        <f>SUM(D21:D28)</f>
        <v>141.80000000000001</v>
      </c>
      <c r="E29">
        <f>SUM(E21:E28)</f>
        <v>83.4</v>
      </c>
      <c r="I29" t="s">
        <v>13</v>
      </c>
      <c r="J29">
        <v>60</v>
      </c>
      <c r="K29">
        <f>J29*(13/100)</f>
        <v>7.8000000000000007</v>
      </c>
      <c r="L29">
        <f>J29*(72/100)</f>
        <v>43.199999999999996</v>
      </c>
      <c r="M29">
        <f>J29*(363/100)</f>
        <v>217.79999999999998</v>
      </c>
    </row>
    <row r="30" spans="1:19">
      <c r="H30" t="s">
        <v>3</v>
      </c>
      <c r="I30" t="s">
        <v>16</v>
      </c>
      <c r="J30">
        <v>1</v>
      </c>
      <c r="K30">
        <f>J30*31</f>
        <v>31</v>
      </c>
      <c r="L30">
        <f>J30*9</f>
        <v>9</v>
      </c>
      <c r="M30">
        <v>173</v>
      </c>
    </row>
    <row r="31" spans="1:19">
      <c r="I31" t="s">
        <v>17</v>
      </c>
      <c r="J31">
        <v>1</v>
      </c>
      <c r="K31">
        <f>J31*5.7</f>
        <v>5.7</v>
      </c>
      <c r="L31">
        <f>J31*6.9</f>
        <v>6.9</v>
      </c>
      <c r="M31">
        <v>102</v>
      </c>
    </row>
    <row r="32" spans="1:19">
      <c r="H32" t="s">
        <v>5</v>
      </c>
      <c r="I32" t="s">
        <v>7</v>
      </c>
      <c r="J32">
        <v>80</v>
      </c>
      <c r="K32">
        <f>27*(J32/100)</f>
        <v>21.6</v>
      </c>
      <c r="M32">
        <f>J32*1.05</f>
        <v>84</v>
      </c>
      <c r="S32">
        <v>357</v>
      </c>
    </row>
    <row r="33" spans="9:19">
      <c r="I33" t="s">
        <v>11</v>
      </c>
      <c r="J33">
        <v>0.5</v>
      </c>
      <c r="K33">
        <f>J33*10</f>
        <v>5</v>
      </c>
      <c r="L33">
        <f>J33*100</f>
        <v>50</v>
      </c>
      <c r="M33">
        <f>450*J33</f>
        <v>225</v>
      </c>
      <c r="P33">
        <v>450</v>
      </c>
      <c r="Q33">
        <v>100</v>
      </c>
      <c r="R33">
        <f>Q33/P33</f>
        <v>0.22222222222222221</v>
      </c>
      <c r="S33">
        <f>357*R33</f>
        <v>79.333333333333329</v>
      </c>
    </row>
    <row r="34" spans="9:19">
      <c r="K34">
        <f>SUM(K24:K33)</f>
        <v>145.26</v>
      </c>
      <c r="L34">
        <f>SUM(L24:L33)</f>
        <v>184.69</v>
      </c>
      <c r="M34">
        <f>SUM(M24:M33)</f>
        <v>1506.3</v>
      </c>
      <c r="Q34">
        <v>150</v>
      </c>
      <c r="R34">
        <f>Q34/P33</f>
        <v>0.33333333333333331</v>
      </c>
      <c r="S34">
        <f>357*R34</f>
        <v>119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marek</vt:lpstr>
      <vt:lpstr>zdeni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</dc:creator>
  <cp:lastModifiedBy>kourim</cp:lastModifiedBy>
  <dcterms:created xsi:type="dcterms:W3CDTF">2013-10-11T18:31:49Z</dcterms:created>
  <dcterms:modified xsi:type="dcterms:W3CDTF">2015-08-28T13:28:05Z</dcterms:modified>
</cp:coreProperties>
</file>